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40" i="1"/>
  <c r="C40"/>
  <c r="D40"/>
  <c r="F31"/>
  <c r="E31"/>
  <c r="F30"/>
  <c r="E30"/>
  <c r="F27"/>
  <c r="E27"/>
  <c r="D10"/>
  <c r="D20"/>
  <c r="D37" s="1"/>
  <c r="D39" s="1"/>
  <c r="E20"/>
  <c r="E37" s="1"/>
  <c r="E39" s="1"/>
  <c r="D8"/>
  <c r="E6"/>
  <c r="E40" s="1"/>
  <c r="D6"/>
  <c r="E8" l="1"/>
  <c r="E10" s="1"/>
  <c r="I53"/>
  <c r="E41"/>
  <c r="E42" s="1"/>
  <c r="E43" s="1"/>
  <c r="I54" s="1"/>
  <c r="H53"/>
  <c r="D41"/>
  <c r="D42" s="1"/>
  <c r="D43" s="1"/>
  <c r="H54" s="1"/>
  <c r="C20" l="1"/>
  <c r="C37" s="1"/>
  <c r="C39" s="1"/>
  <c r="C41" s="1"/>
  <c r="C42" s="1"/>
  <c r="C43" s="1"/>
  <c r="B20"/>
  <c r="B37" s="1"/>
  <c r="B39" s="1"/>
  <c r="F53" s="1"/>
  <c r="B8" l="1"/>
  <c r="C8"/>
  <c r="C10" s="1"/>
  <c r="B10"/>
  <c r="B41"/>
  <c r="B42" s="1"/>
  <c r="G53" l="1"/>
  <c r="G54"/>
  <c r="B43"/>
  <c r="F54" s="1"/>
</calcChain>
</file>

<file path=xl/sharedStrings.xml><?xml version="1.0" encoding="utf-8"?>
<sst xmlns="http://schemas.openxmlformats.org/spreadsheetml/2006/main" count="79" uniqueCount="52">
  <si>
    <t>Anni agevolati</t>
  </si>
  <si>
    <t>Ricavi anni successivi</t>
  </si>
  <si>
    <t>Ricavi anni agevolati</t>
  </si>
  <si>
    <t>importo</t>
  </si>
  <si>
    <t>anni</t>
  </si>
  <si>
    <t>kWh</t>
  </si>
  <si>
    <t>Produzione annua</t>
  </si>
  <si>
    <t>ore/anno</t>
  </si>
  <si>
    <t>Producibilità specifica</t>
  </si>
  <si>
    <t>RICAVI</t>
  </si>
  <si>
    <t>Potenza impianto in kw</t>
  </si>
  <si>
    <t>Totale spese</t>
  </si>
  <si>
    <t>Royalties</t>
  </si>
  <si>
    <t>Affitto terreni</t>
  </si>
  <si>
    <t>SPESE</t>
  </si>
  <si>
    <t>Totale euro</t>
  </si>
  <si>
    <t>Costituzione S.r.l.</t>
  </si>
  <si>
    <t>Costo impianto</t>
  </si>
  <si>
    <t>Allaccio alla rete</t>
  </si>
  <si>
    <t>Impianto chiavi in mano</t>
  </si>
  <si>
    <t>INVESTIMENTO</t>
  </si>
  <si>
    <t>Assicurazione e Manutenzione</t>
  </si>
  <si>
    <t>Compenso amministratori</t>
  </si>
  <si>
    <t>Anni richiesti per l'ammortamento senza considerare l'imposizione fiscale</t>
  </si>
  <si>
    <t>Tassazione (IRES + IRAP)</t>
  </si>
  <si>
    <t>Totale ante imposte anni agevolati</t>
  </si>
  <si>
    <t>Totale netto</t>
  </si>
  <si>
    <t>Ammortamenti</t>
  </si>
  <si>
    <t>Totale sottratti gli ammortamenti</t>
  </si>
  <si>
    <t>Anni per l'ammortamento considerando l'imposizione fiscale (quindi anni per recuperare il capitale investito</t>
  </si>
  <si>
    <t>Ricavi</t>
  </si>
  <si>
    <t>Guadagno annuo primi 15 anni</t>
  </si>
  <si>
    <t>Commercialista e camera di commercio</t>
  </si>
  <si>
    <t>Il tempo di vita dell'impianto è stimato in circa 20 anni. Riportiamo i dati per i primi 15 anni, periodo in cui valgono gli incentivi della tariffa fissa onnicomprensiva</t>
  </si>
  <si>
    <t>Tipo A</t>
  </si>
  <si>
    <t>Tipo B</t>
  </si>
  <si>
    <t>prezzo kWh in €</t>
  </si>
  <si>
    <t>Tipo A =</t>
  </si>
  <si>
    <r>
      <t xml:space="preserve">turbina svecom potenza 60 kw, rotore </t>
    </r>
    <r>
      <rPr>
        <sz val="8"/>
        <color rgb="FFFF0000"/>
        <rFont val="Arial"/>
        <family val="2"/>
      </rPr>
      <t>15</t>
    </r>
    <r>
      <rPr>
        <sz val="8"/>
        <color theme="1"/>
        <rFont val="Arial"/>
        <family val="2"/>
      </rPr>
      <t xml:space="preserve"> mt, altezza palo 24 mt</t>
    </r>
  </si>
  <si>
    <t>Tipo B =</t>
  </si>
  <si>
    <t>Il costo impianto comprende</t>
  </si>
  <si>
    <t>1) turbina completa</t>
  </si>
  <si>
    <t>2) fondazione</t>
  </si>
  <si>
    <t>3) progettazione</t>
  </si>
  <si>
    <t>4) istallazione e montaggio</t>
  </si>
  <si>
    <t>5) trasporto sul sito</t>
  </si>
  <si>
    <t xml:space="preserve">comprende </t>
  </si>
  <si>
    <t>2) MANUTENZIONE ORDINARIA 1000 EURO</t>
  </si>
  <si>
    <r>
      <t xml:space="preserve">turbina eolart potenza 60 kw, rotore </t>
    </r>
    <r>
      <rPr>
        <sz val="8"/>
        <color rgb="FFFF0000"/>
        <rFont val="Arial"/>
        <family val="2"/>
      </rPr>
      <t>16,5</t>
    </r>
    <r>
      <rPr>
        <sz val="8"/>
        <color theme="1"/>
        <rFont val="Arial"/>
        <family val="2"/>
      </rPr>
      <t xml:space="preserve">  mt, altezza palo 24 mt</t>
    </r>
  </si>
  <si>
    <t>la producibilità è stimanta in base alla velocita media del vento</t>
  </si>
  <si>
    <t>nel sito combinata con la curva di potenza delle turbine</t>
  </si>
  <si>
    <t>1) ASSICURAZIONE A 25 EURO A KW</t>
  </si>
</sst>
</file>

<file path=xl/styles.xml><?xml version="1.0" encoding="utf-8"?>
<styleSheet xmlns="http://schemas.openxmlformats.org/spreadsheetml/2006/main">
  <numFmts count="2">
    <numFmt numFmtId="164" formatCode="0,000"/>
    <numFmt numFmtId="165" formatCode="0.000"/>
  </numFmts>
  <fonts count="10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4" fillId="0" borderId="5" xfId="0" applyFont="1" applyBorder="1"/>
    <xf numFmtId="0" fontId="4" fillId="0" borderId="2" xfId="0" applyFont="1" applyBorder="1"/>
    <xf numFmtId="0" fontId="4" fillId="7" borderId="5" xfId="0" applyFont="1" applyFill="1" applyBorder="1"/>
    <xf numFmtId="4" fontId="4" fillId="0" borderId="5" xfId="0" applyNumberFormat="1" applyFont="1" applyBorder="1"/>
    <xf numFmtId="0" fontId="0" fillId="0" borderId="0" xfId="0" applyFont="1"/>
    <xf numFmtId="0" fontId="6" fillId="4" borderId="0" xfId="0" applyFont="1" applyFill="1" applyBorder="1" applyAlignment="1"/>
    <xf numFmtId="0" fontId="6" fillId="0" borderId="0" xfId="0" applyFont="1" applyBorder="1" applyAlignment="1"/>
    <xf numFmtId="0" fontId="6" fillId="0" borderId="0" xfId="0" applyFont="1"/>
    <xf numFmtId="0" fontId="4" fillId="7" borderId="4" xfId="0" applyFont="1" applyFill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2" xfId="0" applyNumberFormat="1" applyFont="1" applyBorder="1"/>
    <xf numFmtId="4" fontId="4" fillId="0" borderId="1" xfId="0" applyNumberFormat="1" applyFont="1" applyBorder="1"/>
    <xf numFmtId="4" fontId="4" fillId="0" borderId="17" xfId="0" applyNumberFormat="1" applyFont="1" applyBorder="1"/>
    <xf numFmtId="4" fontId="4" fillId="0" borderId="23" xfId="0" applyNumberFormat="1" applyFont="1" applyBorder="1"/>
    <xf numFmtId="0" fontId="4" fillId="0" borderId="3" xfId="0" applyFont="1" applyBorder="1"/>
    <xf numFmtId="4" fontId="4" fillId="4" borderId="22" xfId="0" applyNumberFormat="1" applyFont="1" applyFill="1" applyBorder="1"/>
    <xf numFmtId="0" fontId="4" fillId="0" borderId="0" xfId="0" applyFont="1" applyBorder="1"/>
    <xf numFmtId="4" fontId="4" fillId="0" borderId="0" xfId="0" applyNumberFormat="1" applyFont="1" applyBorder="1"/>
    <xf numFmtId="4" fontId="4" fillId="0" borderId="0" xfId="0" applyNumberFormat="1" applyFont="1"/>
    <xf numFmtId="0" fontId="7" fillId="3" borderId="0" xfId="0" applyFont="1" applyFill="1" applyAlignment="1">
      <alignment wrapText="1"/>
    </xf>
    <xf numFmtId="0" fontId="8" fillId="7" borderId="5" xfId="0" applyFont="1" applyFill="1" applyBorder="1" applyAlignment="1">
      <alignment wrapText="1"/>
    </xf>
    <xf numFmtId="0" fontId="8" fillId="0" borderId="5" xfId="0" applyFont="1" applyBorder="1" applyAlignment="1">
      <alignment wrapText="1"/>
    </xf>
    <xf numFmtId="4" fontId="8" fillId="0" borderId="5" xfId="0" applyNumberFormat="1" applyFont="1" applyFill="1" applyBorder="1" applyAlignment="1" applyProtection="1">
      <alignment horizontal="right" wrapText="1"/>
      <protection locked="0"/>
    </xf>
    <xf numFmtId="4" fontId="8" fillId="0" borderId="5" xfId="0" applyNumberFormat="1" applyFont="1" applyBorder="1" applyAlignment="1">
      <alignment horizontal="right" wrapText="1"/>
    </xf>
    <xf numFmtId="4" fontId="7" fillId="3" borderId="5" xfId="0" applyNumberFormat="1" applyFont="1" applyFill="1" applyBorder="1" applyAlignment="1">
      <alignment horizontal="right" wrapText="1"/>
    </xf>
    <xf numFmtId="4" fontId="4" fillId="5" borderId="5" xfId="0" applyNumberFormat="1" applyFont="1" applyFill="1" applyBorder="1"/>
    <xf numFmtId="0" fontId="7" fillId="8" borderId="0" xfId="0" applyFont="1" applyFill="1" applyAlignment="1">
      <alignment wrapText="1"/>
    </xf>
    <xf numFmtId="0" fontId="8" fillId="7" borderId="5" xfId="0" applyFont="1" applyFill="1" applyBorder="1" applyAlignment="1">
      <alignment horizontal="center" wrapText="1"/>
    </xf>
    <xf numFmtId="0" fontId="8" fillId="0" borderId="6" xfId="0" applyFont="1" applyBorder="1" applyAlignment="1">
      <alignment wrapText="1"/>
    </xf>
    <xf numFmtId="4" fontId="8" fillId="0" borderId="5" xfId="0" applyNumberFormat="1" applyFont="1" applyFill="1" applyBorder="1" applyAlignment="1" applyProtection="1">
      <alignment horizontal="center" wrapText="1"/>
    </xf>
    <xf numFmtId="4" fontId="8" fillId="0" borderId="5" xfId="0" applyNumberFormat="1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4" fillId="0" borderId="4" xfId="0" applyFont="1" applyBorder="1"/>
    <xf numFmtId="0" fontId="8" fillId="0" borderId="5" xfId="0" applyFont="1" applyFill="1" applyBorder="1" applyAlignment="1" applyProtection="1">
      <alignment horizontal="center" wrapText="1"/>
      <protection locked="0"/>
    </xf>
    <xf numFmtId="0" fontId="8" fillId="0" borderId="4" xfId="0" applyFont="1" applyBorder="1" applyAlignment="1">
      <alignment horizontal="center" wrapText="1"/>
    </xf>
    <xf numFmtId="165" fontId="8" fillId="0" borderId="5" xfId="0" applyNumberFormat="1" applyFont="1" applyFill="1" applyBorder="1" applyAlignment="1" applyProtection="1">
      <alignment horizontal="center" wrapText="1"/>
      <protection locked="0"/>
    </xf>
    <xf numFmtId="4" fontId="8" fillId="8" borderId="5" xfId="0" applyNumberFormat="1" applyFont="1" applyFill="1" applyBorder="1" applyAlignment="1">
      <alignment wrapText="1"/>
    </xf>
    <xf numFmtId="4" fontId="4" fillId="8" borderId="5" xfId="0" applyNumberFormat="1" applyFont="1" applyFill="1" applyBorder="1"/>
    <xf numFmtId="0" fontId="8" fillId="0" borderId="3" xfId="0" applyFont="1" applyBorder="1" applyAlignment="1">
      <alignment wrapText="1"/>
    </xf>
    <xf numFmtId="165" fontId="8" fillId="0" borderId="2" xfId="0" applyNumberFormat="1" applyFont="1" applyFill="1" applyBorder="1" applyAlignment="1" applyProtection="1">
      <alignment horizontal="center" wrapText="1"/>
      <protection locked="0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165" fontId="8" fillId="0" borderId="0" xfId="0" applyNumberFormat="1" applyFont="1" applyFill="1" applyBorder="1" applyAlignment="1" applyProtection="1">
      <alignment horizontal="center" wrapText="1"/>
      <protection locked="0"/>
    </xf>
    <xf numFmtId="164" fontId="7" fillId="0" borderId="0" xfId="0" applyNumberFormat="1" applyFont="1" applyFill="1" applyBorder="1" applyAlignment="1">
      <alignment wrapText="1"/>
    </xf>
    <xf numFmtId="0" fontId="4" fillId="0" borderId="0" xfId="0" applyFont="1" applyFill="1" applyBorder="1"/>
    <xf numFmtId="0" fontId="6" fillId="6" borderId="0" xfId="0" applyFont="1" applyFill="1" applyAlignment="1"/>
    <xf numFmtId="0" fontId="8" fillId="7" borderId="10" xfId="0" applyFont="1" applyFill="1" applyBorder="1" applyAlignment="1">
      <alignment horizontal="center" wrapText="1"/>
    </xf>
    <xf numFmtId="164" fontId="4" fillId="0" borderId="0" xfId="0" applyNumberFormat="1" applyFont="1" applyBorder="1"/>
    <xf numFmtId="0" fontId="4" fillId="0" borderId="0" xfId="0" applyFont="1" applyBorder="1" applyAlignment="1"/>
    <xf numFmtId="0" fontId="8" fillId="2" borderId="6" xfId="0" applyFont="1" applyFill="1" applyBorder="1" applyAlignment="1">
      <alignment horizontal="center" wrapText="1"/>
    </xf>
    <xf numFmtId="4" fontId="4" fillId="8" borderId="4" xfId="0" applyNumberFormat="1" applyFont="1" applyFill="1" applyBorder="1"/>
    <xf numFmtId="4" fontId="6" fillId="0" borderId="5" xfId="0" applyNumberFormat="1" applyFont="1" applyBorder="1"/>
    <xf numFmtId="0" fontId="4" fillId="2" borderId="5" xfId="0" applyFont="1" applyFill="1" applyBorder="1"/>
    <xf numFmtId="0" fontId="4" fillId="0" borderId="1" xfId="0" applyFont="1" applyBorder="1"/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4" fontId="4" fillId="8" borderId="2" xfId="0" applyNumberFormat="1" applyFont="1" applyFill="1" applyBorder="1" applyAlignment="1"/>
    <xf numFmtId="4" fontId="8" fillId="8" borderId="2" xfId="0" applyNumberFormat="1" applyFont="1" applyFill="1" applyBorder="1" applyAlignment="1"/>
    <xf numFmtId="4" fontId="4" fillId="8" borderId="1" xfId="0" applyNumberFormat="1" applyFont="1" applyFill="1" applyBorder="1" applyAlignment="1"/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7" borderId="24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7" borderId="13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0" fontId="4" fillId="7" borderId="19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99FF99"/>
      <color rgb="FF99FF66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7</xdr:row>
      <xdr:rowOff>104775</xdr:rowOff>
    </xdr:from>
    <xdr:to>
      <xdr:col>7</xdr:col>
      <xdr:colOff>552450</xdr:colOff>
      <xdr:row>7</xdr:row>
      <xdr:rowOff>114300</xdr:rowOff>
    </xdr:to>
    <xdr:cxnSp macro="">
      <xdr:nvCxnSpPr>
        <xdr:cNvPr id="2" name="Connettore 2 1"/>
        <xdr:cNvCxnSpPr/>
      </xdr:nvCxnSpPr>
      <xdr:spPr>
        <a:xfrm>
          <a:off x="4524375" y="1781175"/>
          <a:ext cx="132397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476250</xdr:colOff>
      <xdr:row>17</xdr:row>
      <xdr:rowOff>76200</xdr:rowOff>
    </xdr:from>
    <xdr:to>
      <xdr:col>7</xdr:col>
      <xdr:colOff>581025</xdr:colOff>
      <xdr:row>17</xdr:row>
      <xdr:rowOff>85725</xdr:rowOff>
    </xdr:to>
    <xdr:cxnSp macro="">
      <xdr:nvCxnSpPr>
        <xdr:cNvPr id="3" name="Connettore 2 2"/>
        <xdr:cNvCxnSpPr/>
      </xdr:nvCxnSpPr>
      <xdr:spPr>
        <a:xfrm>
          <a:off x="4552950" y="3676650"/>
          <a:ext cx="132397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276225</xdr:colOff>
      <xdr:row>26</xdr:row>
      <xdr:rowOff>104775</xdr:rowOff>
    </xdr:from>
    <xdr:to>
      <xdr:col>8</xdr:col>
      <xdr:colOff>361950</xdr:colOff>
      <xdr:row>26</xdr:row>
      <xdr:rowOff>114301</xdr:rowOff>
    </xdr:to>
    <xdr:cxnSp macro="">
      <xdr:nvCxnSpPr>
        <xdr:cNvPr id="4" name="Connettore 2 3"/>
        <xdr:cNvCxnSpPr/>
      </xdr:nvCxnSpPr>
      <xdr:spPr>
        <a:xfrm>
          <a:off x="4962525" y="5534025"/>
          <a:ext cx="1304925" cy="95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4"/>
  <sheetViews>
    <sheetView tabSelected="1" topLeftCell="A31" workbookViewId="0">
      <selection activeCell="F38" sqref="F38"/>
    </sheetView>
  </sheetViews>
  <sheetFormatPr defaultRowHeight="15"/>
  <cols>
    <col min="1" max="1" width="24.5703125" bestFit="1" customWidth="1"/>
  </cols>
  <sheetData>
    <row r="1" spans="1:16" ht="40.5" customHeight="1">
      <c r="A1" s="76" t="s">
        <v>33</v>
      </c>
      <c r="B1" s="76"/>
      <c r="C1" s="76"/>
      <c r="D1" s="76"/>
      <c r="E1" s="76"/>
      <c r="F1" s="76"/>
      <c r="G1" s="76"/>
      <c r="H1" s="76"/>
      <c r="I1" s="4"/>
      <c r="J1" s="4"/>
      <c r="K1" s="4"/>
      <c r="L1" s="3"/>
      <c r="M1" s="3"/>
      <c r="N1" s="3"/>
      <c r="O1" s="3"/>
      <c r="P1" s="3"/>
    </row>
    <row r="2" spans="1:1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"/>
      <c r="M2" s="10"/>
      <c r="N2" s="10"/>
    </row>
    <row r="3" spans="1:16" ht="15.75" thickBot="1">
      <c r="A3" s="11" t="s">
        <v>20</v>
      </c>
      <c r="B3" s="12" t="s">
        <v>34</v>
      </c>
      <c r="C3" s="12" t="s">
        <v>35</v>
      </c>
      <c r="D3" s="13" t="s">
        <v>34</v>
      </c>
      <c r="E3" s="13" t="s">
        <v>35</v>
      </c>
      <c r="F3" s="5"/>
      <c r="G3" s="5"/>
      <c r="H3" s="5"/>
      <c r="I3" s="5"/>
      <c r="J3" s="5"/>
      <c r="K3" s="5"/>
      <c r="L3" s="10"/>
      <c r="M3" s="10"/>
      <c r="N3" s="10"/>
    </row>
    <row r="4" spans="1:16">
      <c r="A4" s="89"/>
      <c r="B4" s="77" t="s">
        <v>10</v>
      </c>
      <c r="C4" s="78"/>
      <c r="D4" s="78"/>
      <c r="E4" s="79"/>
      <c r="F4" s="5"/>
      <c r="G4" s="1" t="s">
        <v>39</v>
      </c>
      <c r="H4" s="1" t="s">
        <v>38</v>
      </c>
      <c r="M4" s="10"/>
      <c r="N4" s="10"/>
    </row>
    <row r="5" spans="1:16">
      <c r="A5" s="90"/>
      <c r="B5" s="8">
        <v>60</v>
      </c>
      <c r="C5" s="8">
        <v>60</v>
      </c>
      <c r="D5" s="8">
        <v>120</v>
      </c>
      <c r="E5" s="14">
        <v>120</v>
      </c>
      <c r="F5" s="5"/>
      <c r="G5" s="5"/>
      <c r="H5" s="5"/>
      <c r="I5" s="5"/>
      <c r="J5" s="5"/>
      <c r="K5" s="5"/>
      <c r="L5" s="10"/>
      <c r="M5" s="10"/>
      <c r="N5" s="10"/>
    </row>
    <row r="6" spans="1:16">
      <c r="A6" s="15" t="s">
        <v>19</v>
      </c>
      <c r="B6" s="9">
        <v>160000</v>
      </c>
      <c r="C6" s="9">
        <v>150000</v>
      </c>
      <c r="D6" s="9">
        <f>B6*2</f>
        <v>320000</v>
      </c>
      <c r="E6" s="16">
        <f>C6*2</f>
        <v>300000</v>
      </c>
      <c r="F6" s="5"/>
      <c r="G6" s="1" t="s">
        <v>37</v>
      </c>
      <c r="H6" s="1" t="s">
        <v>48</v>
      </c>
      <c r="M6" s="10"/>
      <c r="N6" s="10"/>
    </row>
    <row r="7" spans="1:16" ht="15.75" thickBot="1">
      <c r="A7" s="15" t="s">
        <v>18</v>
      </c>
      <c r="B7" s="17">
        <v>5000</v>
      </c>
      <c r="C7" s="17">
        <v>5000</v>
      </c>
      <c r="D7" s="17">
        <v>5000</v>
      </c>
      <c r="E7" s="18">
        <v>5000</v>
      </c>
      <c r="F7" s="5"/>
      <c r="G7" s="5"/>
      <c r="H7" s="5"/>
      <c r="I7" s="5"/>
      <c r="J7" s="5"/>
      <c r="K7" s="5"/>
      <c r="L7" s="10"/>
      <c r="M7" s="10"/>
      <c r="N7" s="10"/>
    </row>
    <row r="8" spans="1:16">
      <c r="A8" s="15" t="s">
        <v>17</v>
      </c>
      <c r="B8" s="19">
        <f>SUM(B6:B7)</f>
        <v>165000</v>
      </c>
      <c r="C8" s="19">
        <f>SUM(C6:C7)</f>
        <v>155000</v>
      </c>
      <c r="D8" s="19">
        <f>SUM(D6:D7)</f>
        <v>325000</v>
      </c>
      <c r="E8" s="20">
        <f>SUM(E6:E7)</f>
        <v>305000</v>
      </c>
      <c r="F8" s="5"/>
      <c r="G8" s="1"/>
      <c r="H8" s="1"/>
      <c r="I8" s="1" t="s">
        <v>40</v>
      </c>
      <c r="L8" t="s">
        <v>41</v>
      </c>
    </row>
    <row r="9" spans="1:16" ht="15.75" thickBot="1">
      <c r="A9" s="15" t="s">
        <v>16</v>
      </c>
      <c r="B9" s="17">
        <v>2500</v>
      </c>
      <c r="C9" s="17">
        <v>2500</v>
      </c>
      <c r="D9" s="17">
        <v>2500</v>
      </c>
      <c r="E9" s="18">
        <v>2500</v>
      </c>
      <c r="F9" s="5"/>
      <c r="G9" s="1"/>
      <c r="H9" s="2"/>
      <c r="I9" s="1"/>
      <c r="L9" t="s">
        <v>42</v>
      </c>
    </row>
    <row r="10" spans="1:16" ht="15.75" thickBot="1">
      <c r="A10" s="21" t="s">
        <v>15</v>
      </c>
      <c r="B10" s="22">
        <f>B8+B9</f>
        <v>167500</v>
      </c>
      <c r="C10" s="22">
        <f>C8+C9</f>
        <v>157500</v>
      </c>
      <c r="D10" s="22">
        <f t="shared" ref="D10:E10" si="0">D8+D9</f>
        <v>327500</v>
      </c>
      <c r="E10" s="22">
        <f t="shared" si="0"/>
        <v>307500</v>
      </c>
      <c r="F10" s="5"/>
      <c r="G10" s="1"/>
      <c r="H10" s="1"/>
      <c r="I10" s="1"/>
      <c r="L10" t="s">
        <v>43</v>
      </c>
    </row>
    <row r="11" spans="1:16">
      <c r="A11" s="23"/>
      <c r="B11" s="24"/>
      <c r="C11" s="24"/>
      <c r="D11" s="5"/>
      <c r="E11" s="25"/>
      <c r="F11" s="5"/>
      <c r="G11" s="1"/>
      <c r="H11" s="1"/>
      <c r="I11" s="1"/>
      <c r="L11" t="s">
        <v>44</v>
      </c>
    </row>
    <row r="12" spans="1:16">
      <c r="A12" s="5"/>
      <c r="B12" s="5"/>
      <c r="C12" s="5"/>
      <c r="D12" s="5"/>
      <c r="E12" s="5"/>
      <c r="F12" s="5"/>
      <c r="G12" s="1"/>
      <c r="H12" s="1"/>
      <c r="I12" s="1"/>
      <c r="L12" t="s">
        <v>45</v>
      </c>
    </row>
    <row r="13" spans="1:16">
      <c r="A13" s="26" t="s">
        <v>14</v>
      </c>
      <c r="B13" s="13" t="s">
        <v>34</v>
      </c>
      <c r="C13" s="12" t="s">
        <v>35</v>
      </c>
      <c r="D13" s="13" t="s">
        <v>34</v>
      </c>
      <c r="E13" s="12" t="s">
        <v>35</v>
      </c>
      <c r="F13" s="5"/>
      <c r="G13" s="5"/>
      <c r="H13" s="5"/>
      <c r="I13" s="5"/>
      <c r="J13" s="5"/>
      <c r="K13" s="5"/>
      <c r="L13" s="10"/>
      <c r="M13" s="10"/>
      <c r="N13" s="10"/>
    </row>
    <row r="14" spans="1:16">
      <c r="A14" s="91"/>
      <c r="B14" s="80" t="s">
        <v>10</v>
      </c>
      <c r="C14" s="81"/>
      <c r="D14" s="81"/>
      <c r="E14" s="82"/>
      <c r="F14" s="5"/>
      <c r="G14" s="5"/>
      <c r="H14" s="5"/>
    </row>
    <row r="15" spans="1:16">
      <c r="A15" s="91"/>
      <c r="B15" s="27">
        <v>60</v>
      </c>
      <c r="C15" s="27">
        <v>60</v>
      </c>
      <c r="D15" s="8">
        <v>120</v>
      </c>
      <c r="E15" s="8">
        <v>120</v>
      </c>
      <c r="F15" s="5"/>
      <c r="G15" s="5"/>
      <c r="H15" s="5"/>
    </row>
    <row r="16" spans="1:16">
      <c r="A16" s="28" t="s">
        <v>13</v>
      </c>
      <c r="B16" s="29">
        <v>4000</v>
      </c>
      <c r="C16" s="9">
        <v>4000</v>
      </c>
      <c r="D16" s="9">
        <v>8000</v>
      </c>
      <c r="E16" s="9">
        <v>8000</v>
      </c>
      <c r="F16" s="5"/>
      <c r="G16" s="5"/>
      <c r="H16" s="5"/>
    </row>
    <row r="17" spans="1:14">
      <c r="A17" s="28" t="s">
        <v>12</v>
      </c>
      <c r="B17" s="29">
        <v>0</v>
      </c>
      <c r="C17" s="9">
        <v>0</v>
      </c>
      <c r="D17" s="9">
        <v>0</v>
      </c>
      <c r="E17" s="9">
        <v>0</v>
      </c>
      <c r="F17" s="5"/>
      <c r="G17" s="5"/>
      <c r="H17" s="5"/>
    </row>
    <row r="18" spans="1:14">
      <c r="A18" s="28" t="s">
        <v>21</v>
      </c>
      <c r="B18" s="30">
        <v>2500</v>
      </c>
      <c r="C18" s="9">
        <v>2500</v>
      </c>
      <c r="D18" s="9">
        <v>5000</v>
      </c>
      <c r="E18" s="9">
        <v>5000</v>
      </c>
      <c r="F18" s="5"/>
      <c r="G18" s="5"/>
      <c r="H18" s="5"/>
      <c r="I18" s="1" t="s">
        <v>46</v>
      </c>
      <c r="J18" t="s">
        <v>51</v>
      </c>
    </row>
    <row r="19" spans="1:14" ht="23.25">
      <c r="A19" s="28" t="s">
        <v>32</v>
      </c>
      <c r="B19" s="30">
        <v>1900</v>
      </c>
      <c r="C19" s="9">
        <v>1900</v>
      </c>
      <c r="D19" s="9">
        <v>1900</v>
      </c>
      <c r="E19" s="9">
        <v>1900</v>
      </c>
      <c r="F19" s="5"/>
      <c r="G19" s="5"/>
      <c r="H19" s="5"/>
      <c r="I19" s="1"/>
      <c r="J19" t="s">
        <v>47</v>
      </c>
      <c r="N19" s="10"/>
    </row>
    <row r="20" spans="1:14">
      <c r="A20" s="28" t="s">
        <v>11</v>
      </c>
      <c r="B20" s="31">
        <f>SUM(B16:B19)</f>
        <v>8400</v>
      </c>
      <c r="C20" s="32">
        <f>SUM(C16:C19)</f>
        <v>8400</v>
      </c>
      <c r="D20" s="32">
        <f t="shared" ref="D20:E20" si="1">SUM(D16:D19)</f>
        <v>14900</v>
      </c>
      <c r="E20" s="32">
        <f t="shared" si="1"/>
        <v>14900</v>
      </c>
      <c r="F20" s="5"/>
      <c r="G20" s="5"/>
      <c r="H20" s="5"/>
      <c r="I20" s="5"/>
      <c r="J20" s="5"/>
      <c r="K20" s="5"/>
      <c r="L20" s="10"/>
      <c r="M20" s="10"/>
      <c r="N20" s="10"/>
    </row>
    <row r="21" spans="1:14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10"/>
      <c r="M21" s="10"/>
      <c r="N21" s="10"/>
    </row>
    <row r="22" spans="1:1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10"/>
      <c r="M22" s="10"/>
      <c r="N22" s="10"/>
    </row>
    <row r="23" spans="1:14" ht="15.75" thickBot="1">
      <c r="A23" s="33" t="s">
        <v>9</v>
      </c>
      <c r="B23" s="5"/>
      <c r="C23" s="13" t="s">
        <v>34</v>
      </c>
      <c r="D23" s="13" t="s">
        <v>35</v>
      </c>
      <c r="E23" s="13" t="s">
        <v>34</v>
      </c>
      <c r="F23" s="13" t="s">
        <v>35</v>
      </c>
      <c r="G23" s="5"/>
      <c r="H23" s="5"/>
      <c r="I23" s="5"/>
      <c r="J23" s="5"/>
      <c r="K23" s="5"/>
      <c r="L23" s="10"/>
      <c r="M23" s="10"/>
      <c r="N23" s="10"/>
    </row>
    <row r="24" spans="1:14">
      <c r="A24" s="85"/>
      <c r="B24" s="86"/>
      <c r="C24" s="83" t="s">
        <v>10</v>
      </c>
      <c r="D24" s="83"/>
      <c r="E24" s="83"/>
      <c r="F24" s="84"/>
      <c r="G24" s="5"/>
      <c r="H24" s="5"/>
      <c r="I24" s="5"/>
      <c r="J24" s="5"/>
      <c r="K24" s="5"/>
      <c r="L24" s="10"/>
      <c r="M24" s="10"/>
      <c r="N24" s="10"/>
    </row>
    <row r="25" spans="1:14">
      <c r="A25" s="87"/>
      <c r="B25" s="88"/>
      <c r="C25" s="34">
        <v>60</v>
      </c>
      <c r="D25" s="8">
        <v>60</v>
      </c>
      <c r="E25" s="8">
        <v>120</v>
      </c>
      <c r="F25" s="14">
        <v>120</v>
      </c>
      <c r="G25" s="5"/>
      <c r="H25" s="5"/>
      <c r="I25" s="5"/>
      <c r="J25" s="5"/>
      <c r="K25" s="5"/>
      <c r="L25" s="10"/>
      <c r="M25" s="10"/>
      <c r="N25" s="10"/>
    </row>
    <row r="26" spans="1:14">
      <c r="A26" s="35" t="s">
        <v>8</v>
      </c>
      <c r="B26" s="34" t="s">
        <v>7</v>
      </c>
      <c r="C26" s="9">
        <v>2500</v>
      </c>
      <c r="D26" s="36">
        <v>2500</v>
      </c>
      <c r="E26" s="37">
        <v>2500</v>
      </c>
      <c r="F26" s="16">
        <v>2500</v>
      </c>
      <c r="G26" s="5"/>
      <c r="H26" s="5"/>
      <c r="I26" s="5"/>
      <c r="J26" s="5"/>
      <c r="K26" s="5"/>
      <c r="L26" s="10"/>
      <c r="M26" s="10"/>
      <c r="N26" s="10"/>
    </row>
    <row r="27" spans="1:14">
      <c r="A27" s="35" t="s">
        <v>6</v>
      </c>
      <c r="B27" s="34" t="s">
        <v>5</v>
      </c>
      <c r="C27" s="9">
        <v>135000</v>
      </c>
      <c r="D27" s="36">
        <v>120000</v>
      </c>
      <c r="E27" s="37">
        <f>C27*2</f>
        <v>270000</v>
      </c>
      <c r="F27" s="16">
        <f>D27*2</f>
        <v>240000</v>
      </c>
      <c r="G27" s="5"/>
      <c r="H27" s="5"/>
      <c r="I27" s="5"/>
      <c r="J27" t="s">
        <v>49</v>
      </c>
    </row>
    <row r="28" spans="1:14">
      <c r="A28" s="35" t="s">
        <v>0</v>
      </c>
      <c r="B28" s="34" t="s">
        <v>4</v>
      </c>
      <c r="C28" s="61">
        <v>15</v>
      </c>
      <c r="D28" s="40">
        <v>15</v>
      </c>
      <c r="E28" s="38">
        <v>15</v>
      </c>
      <c r="F28" s="62">
        <v>15</v>
      </c>
      <c r="G28" s="5"/>
      <c r="H28" s="5"/>
      <c r="I28" s="5"/>
      <c r="J28" t="s">
        <v>50</v>
      </c>
    </row>
    <row r="29" spans="1:14" ht="23.25">
      <c r="A29" s="35"/>
      <c r="B29" s="34" t="s">
        <v>36</v>
      </c>
      <c r="C29" s="38" t="s">
        <v>3</v>
      </c>
      <c r="D29" s="38" t="s">
        <v>3</v>
      </c>
      <c r="E29" s="38" t="s">
        <v>3</v>
      </c>
      <c r="F29" s="41" t="s">
        <v>3</v>
      </c>
      <c r="G29" s="5"/>
      <c r="H29" s="5"/>
      <c r="I29" s="5"/>
      <c r="J29" s="5"/>
      <c r="K29" s="5"/>
      <c r="L29" s="10"/>
      <c r="M29" s="10"/>
      <c r="N29" s="10"/>
    </row>
    <row r="30" spans="1:14">
      <c r="A30" s="35" t="s">
        <v>2</v>
      </c>
      <c r="B30" s="42">
        <v>0.3</v>
      </c>
      <c r="C30" s="43">
        <v>40500</v>
      </c>
      <c r="D30" s="44">
        <v>36000</v>
      </c>
      <c r="E30" s="44">
        <f>C30*2</f>
        <v>81000</v>
      </c>
      <c r="F30" s="57">
        <f>D30*2</f>
        <v>72000</v>
      </c>
      <c r="G30" s="5"/>
      <c r="H30" s="5"/>
      <c r="I30" s="5"/>
      <c r="J30" s="5"/>
      <c r="K30" s="5"/>
      <c r="L30" s="10"/>
      <c r="M30" s="10"/>
      <c r="N30" s="10"/>
    </row>
    <row r="31" spans="1:14" ht="15.75" thickBot="1">
      <c r="A31" s="45" t="s">
        <v>1</v>
      </c>
      <c r="B31" s="46">
        <v>9.8000000000000004E-2</v>
      </c>
      <c r="C31" s="63">
        <v>8000</v>
      </c>
      <c r="D31" s="64">
        <v>7000</v>
      </c>
      <c r="E31" s="63">
        <f>C31*2</f>
        <v>16000</v>
      </c>
      <c r="F31" s="65">
        <f>D31*2</f>
        <v>14000</v>
      </c>
      <c r="G31" s="5"/>
      <c r="H31" s="5"/>
      <c r="I31" s="5"/>
      <c r="J31" s="5"/>
      <c r="K31" s="5"/>
      <c r="L31" s="10"/>
      <c r="M31" s="10"/>
      <c r="N31" s="10"/>
    </row>
    <row r="32" spans="1:14">
      <c r="A32" s="47"/>
      <c r="B32" s="48"/>
      <c r="C32" s="49"/>
      <c r="D32" s="50"/>
      <c r="E32" s="51"/>
      <c r="F32" s="5"/>
      <c r="G32" s="5"/>
      <c r="H32" s="5"/>
      <c r="I32" s="5"/>
      <c r="J32" s="5"/>
      <c r="K32" s="5"/>
      <c r="L32" s="10"/>
      <c r="M32" s="10"/>
      <c r="N32" s="10"/>
    </row>
    <row r="33" spans="1:1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10"/>
      <c r="M33" s="10"/>
      <c r="N33" s="10"/>
    </row>
    <row r="34" spans="1:14" ht="15.75" thickBot="1">
      <c r="A34" s="52" t="s">
        <v>31</v>
      </c>
      <c r="B34" s="13" t="s">
        <v>34</v>
      </c>
      <c r="C34" s="13" t="s">
        <v>35</v>
      </c>
      <c r="D34" s="13" t="s">
        <v>34</v>
      </c>
      <c r="E34" s="13" t="s">
        <v>35</v>
      </c>
      <c r="F34" s="5"/>
      <c r="G34" s="5"/>
      <c r="H34" s="5"/>
      <c r="I34" s="5"/>
      <c r="J34" s="5"/>
      <c r="K34" s="5"/>
      <c r="L34" s="10"/>
      <c r="M34" s="10"/>
      <c r="N34" s="10"/>
    </row>
    <row r="35" spans="1:14">
      <c r="A35" s="66"/>
      <c r="B35" s="71" t="s">
        <v>10</v>
      </c>
      <c r="C35" s="72"/>
      <c r="D35" s="72"/>
      <c r="E35" s="72"/>
      <c r="F35" s="5"/>
      <c r="G35" s="5"/>
      <c r="H35" s="5"/>
      <c r="I35" s="5"/>
      <c r="J35" s="5"/>
      <c r="K35" s="5"/>
      <c r="L35" s="10"/>
      <c r="M35" s="10"/>
      <c r="N35" s="10"/>
    </row>
    <row r="36" spans="1:14">
      <c r="A36" s="67"/>
      <c r="B36" s="53">
        <v>60</v>
      </c>
      <c r="C36" s="53">
        <v>60</v>
      </c>
      <c r="D36" s="53">
        <v>120</v>
      </c>
      <c r="E36" s="53">
        <v>120</v>
      </c>
      <c r="F36" s="5"/>
      <c r="G36" s="5"/>
      <c r="H36" s="5"/>
      <c r="I36" s="5"/>
      <c r="J36" s="5"/>
      <c r="K36" s="5"/>
      <c r="L36" s="10"/>
      <c r="M36" s="10"/>
      <c r="N36" s="10"/>
    </row>
    <row r="37" spans="1:14">
      <c r="A37" s="9" t="s">
        <v>30</v>
      </c>
      <c r="B37" s="9">
        <f>C30-B20</f>
        <v>32100</v>
      </c>
      <c r="C37" s="9">
        <f>D30-C20</f>
        <v>27600</v>
      </c>
      <c r="D37" s="9">
        <f>E30-D20</f>
        <v>66100</v>
      </c>
      <c r="E37" s="9">
        <f>F30-E20</f>
        <v>57100</v>
      </c>
      <c r="F37" s="5"/>
      <c r="G37" s="5"/>
      <c r="H37" s="5"/>
      <c r="I37" s="5"/>
      <c r="J37" s="5"/>
      <c r="K37" s="5"/>
      <c r="L37" s="10"/>
      <c r="M37" s="10"/>
      <c r="N37" s="10"/>
    </row>
    <row r="38" spans="1:14">
      <c r="A38" s="9" t="s">
        <v>22</v>
      </c>
      <c r="B38" s="9">
        <v>400</v>
      </c>
      <c r="C38" s="9">
        <v>400</v>
      </c>
      <c r="D38" s="9">
        <v>400</v>
      </c>
      <c r="E38" s="9">
        <v>400</v>
      </c>
      <c r="F38" s="5"/>
      <c r="G38" s="5"/>
      <c r="H38" s="1"/>
      <c r="I38" s="1"/>
      <c r="J38" s="1"/>
    </row>
    <row r="39" spans="1:14">
      <c r="A39" s="9" t="s">
        <v>25</v>
      </c>
      <c r="B39" s="9">
        <f>B37-B38</f>
        <v>31700</v>
      </c>
      <c r="C39" s="9">
        <f t="shared" ref="C39:E39" si="2">C37-C38</f>
        <v>27200</v>
      </c>
      <c r="D39" s="9">
        <f t="shared" si="2"/>
        <v>65700</v>
      </c>
      <c r="E39" s="9">
        <f t="shared" si="2"/>
        <v>56700</v>
      </c>
      <c r="F39" s="5"/>
      <c r="G39" s="5"/>
      <c r="H39" s="5"/>
      <c r="I39" s="5"/>
      <c r="J39" s="5"/>
      <c r="K39" s="5"/>
      <c r="L39" s="10"/>
      <c r="M39" s="10"/>
      <c r="N39" s="10"/>
    </row>
    <row r="40" spans="1:14">
      <c r="A40" s="9" t="s">
        <v>27</v>
      </c>
      <c r="B40" s="9">
        <f>B6/15</f>
        <v>10666.666666666666</v>
      </c>
      <c r="C40" s="9">
        <f t="shared" ref="C40:E40" si="3">C6/15</f>
        <v>10000</v>
      </c>
      <c r="D40" s="9">
        <f t="shared" si="3"/>
        <v>21333.333333333332</v>
      </c>
      <c r="E40" s="9">
        <f t="shared" si="3"/>
        <v>20000</v>
      </c>
      <c r="F40" s="5"/>
      <c r="G40" s="5"/>
      <c r="H40" s="5"/>
      <c r="I40" s="5"/>
      <c r="J40" s="5"/>
      <c r="K40" s="5"/>
      <c r="L40" s="10"/>
      <c r="M40" s="10"/>
      <c r="N40" s="10"/>
    </row>
    <row r="41" spans="1:14">
      <c r="A41" s="9" t="s">
        <v>28</v>
      </c>
      <c r="B41" s="9">
        <f>B39-B40</f>
        <v>21033.333333333336</v>
      </c>
      <c r="C41" s="9">
        <f t="shared" ref="C41:E41" si="4">C39-C40</f>
        <v>17200</v>
      </c>
      <c r="D41" s="9">
        <f t="shared" si="4"/>
        <v>44366.666666666672</v>
      </c>
      <c r="E41" s="9">
        <f t="shared" si="4"/>
        <v>36700</v>
      </c>
      <c r="F41" s="5"/>
      <c r="G41" s="5"/>
      <c r="H41" s="5"/>
      <c r="I41" s="5"/>
      <c r="J41" s="5"/>
      <c r="K41" s="5"/>
      <c r="L41" s="10"/>
      <c r="M41" s="10"/>
      <c r="N41" s="10"/>
    </row>
    <row r="42" spans="1:14">
      <c r="A42" s="9" t="s">
        <v>24</v>
      </c>
      <c r="B42" s="9">
        <f>B41*31.4/100</f>
        <v>6604.4666666666672</v>
      </c>
      <c r="C42" s="9">
        <f t="shared" ref="C42:E42" si="5">C41*31.4/100</f>
        <v>5400.8</v>
      </c>
      <c r="D42" s="9">
        <f t="shared" si="5"/>
        <v>13931.133333333335</v>
      </c>
      <c r="E42" s="9">
        <f t="shared" si="5"/>
        <v>11523.8</v>
      </c>
      <c r="F42" s="5"/>
      <c r="G42" s="5"/>
      <c r="H42" s="5"/>
      <c r="I42" s="5"/>
      <c r="J42" s="5"/>
      <c r="K42" s="5"/>
      <c r="L42" s="10"/>
      <c r="M42" s="10"/>
      <c r="N42" s="10"/>
    </row>
    <row r="43" spans="1:14">
      <c r="A43" s="58" t="s">
        <v>26</v>
      </c>
      <c r="B43" s="58">
        <f>B39-B42</f>
        <v>25095.533333333333</v>
      </c>
      <c r="C43" s="58">
        <f t="shared" ref="C43:E43" si="6">C39-C42</f>
        <v>21799.200000000001</v>
      </c>
      <c r="D43" s="58">
        <f t="shared" si="6"/>
        <v>51768.866666666669</v>
      </c>
      <c r="E43" s="58">
        <f t="shared" si="6"/>
        <v>45176.2</v>
      </c>
      <c r="F43" s="5"/>
      <c r="G43" s="5"/>
      <c r="H43" s="5"/>
      <c r="I43" s="5"/>
      <c r="J43" s="25"/>
      <c r="K43" s="5"/>
      <c r="L43" s="10"/>
      <c r="M43" s="10"/>
      <c r="N43" s="10"/>
    </row>
    <row r="44" spans="1:14">
      <c r="A44" s="23"/>
      <c r="B44" s="54"/>
      <c r="C44" s="24"/>
      <c r="D44" s="5"/>
      <c r="E44" s="5"/>
      <c r="F44" s="5"/>
      <c r="G44" s="5"/>
      <c r="H44" s="5"/>
      <c r="I44" s="5"/>
      <c r="J44" s="5"/>
      <c r="K44" s="5"/>
      <c r="L44" s="10"/>
      <c r="M44" s="10"/>
      <c r="N44" s="10"/>
    </row>
    <row r="45" spans="1:14">
      <c r="A45" s="55"/>
      <c r="B45" s="55"/>
      <c r="C45" s="55"/>
      <c r="D45" s="23"/>
      <c r="E45" s="5"/>
      <c r="F45" s="5"/>
      <c r="G45" s="5"/>
      <c r="H45" s="5"/>
      <c r="I45" s="5"/>
      <c r="J45" s="5"/>
      <c r="K45" s="5"/>
      <c r="L45" s="10"/>
      <c r="M45" s="10"/>
      <c r="N45" s="10"/>
    </row>
    <row r="46" spans="1:14">
      <c r="A46" s="23"/>
      <c r="B46" s="24"/>
      <c r="C46" s="24"/>
      <c r="D46" s="23"/>
      <c r="E46" s="5"/>
      <c r="F46" s="5"/>
      <c r="G46" s="5"/>
      <c r="H46" s="5"/>
      <c r="I46" s="5"/>
      <c r="J46" s="5"/>
      <c r="K46" s="5"/>
      <c r="L46" s="10"/>
      <c r="M46" s="10"/>
      <c r="N46" s="10"/>
    </row>
    <row r="47" spans="1:14">
      <c r="A47" s="23"/>
      <c r="B47" s="24"/>
      <c r="C47" s="24"/>
      <c r="D47" s="23"/>
      <c r="E47" s="5"/>
      <c r="F47" s="5"/>
      <c r="G47" s="5"/>
      <c r="H47" s="5"/>
      <c r="I47" s="5"/>
      <c r="J47" s="5"/>
      <c r="K47" s="5"/>
      <c r="L47" s="10"/>
      <c r="M47" s="10"/>
      <c r="N47" s="10"/>
    </row>
    <row r="48" spans="1:14">
      <c r="A48" s="23"/>
      <c r="B48" s="24"/>
      <c r="C48" s="24"/>
      <c r="D48" s="23"/>
      <c r="E48" s="5"/>
      <c r="F48" s="5"/>
      <c r="G48" s="5"/>
      <c r="H48" s="5"/>
      <c r="I48" s="5"/>
      <c r="J48" s="5"/>
      <c r="K48" s="5"/>
      <c r="L48" s="10"/>
      <c r="M48" s="10"/>
      <c r="N48" s="10"/>
    </row>
    <row r="49" spans="1:1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10"/>
      <c r="M49" s="10"/>
      <c r="N49" s="10"/>
    </row>
    <row r="50" spans="1:14" ht="15.75" thickBot="1">
      <c r="A50" s="5"/>
      <c r="B50" s="5"/>
      <c r="C50" s="5"/>
      <c r="D50" s="5"/>
      <c r="E50" s="5"/>
      <c r="F50" s="13" t="s">
        <v>34</v>
      </c>
      <c r="G50" s="13" t="s">
        <v>35</v>
      </c>
      <c r="H50" s="13" t="s">
        <v>34</v>
      </c>
      <c r="I50" s="13" t="s">
        <v>35</v>
      </c>
      <c r="J50" s="5"/>
      <c r="K50" s="5"/>
      <c r="L50" s="10"/>
      <c r="M50" s="10"/>
      <c r="N50" s="10"/>
    </row>
    <row r="51" spans="1:14">
      <c r="A51" s="5"/>
      <c r="B51" s="5"/>
      <c r="C51" s="5"/>
      <c r="D51" s="5"/>
      <c r="E51" s="5"/>
      <c r="F51" s="68" t="s">
        <v>10</v>
      </c>
      <c r="G51" s="69"/>
      <c r="H51" s="69"/>
      <c r="I51" s="70"/>
      <c r="J51" s="5"/>
      <c r="K51" s="5"/>
      <c r="L51" s="10"/>
      <c r="M51" s="10"/>
      <c r="N51" s="10"/>
    </row>
    <row r="52" spans="1:14">
      <c r="A52" s="5"/>
      <c r="B52" s="5"/>
      <c r="C52" s="5"/>
      <c r="D52" s="5"/>
      <c r="E52" s="5"/>
      <c r="F52" s="56">
        <v>60</v>
      </c>
      <c r="G52" s="59">
        <v>60</v>
      </c>
      <c r="H52" s="6">
        <v>120</v>
      </c>
      <c r="I52" s="39">
        <v>120</v>
      </c>
      <c r="J52" s="5"/>
      <c r="K52" s="5"/>
      <c r="L52" s="10"/>
      <c r="M52" s="10"/>
      <c r="N52" s="10"/>
    </row>
    <row r="53" spans="1:14">
      <c r="A53" s="75" t="s">
        <v>23</v>
      </c>
      <c r="B53" s="75"/>
      <c r="C53" s="75"/>
      <c r="D53" s="75"/>
      <c r="E53" s="75"/>
      <c r="F53" s="15">
        <f>B10/B39</f>
        <v>5.2839116719242902</v>
      </c>
      <c r="G53" s="6">
        <f t="shared" ref="G53:I53" si="7">C10/C39</f>
        <v>5.7904411764705879</v>
      </c>
      <c r="H53" s="6">
        <f t="shared" si="7"/>
        <v>4.9847792998477933</v>
      </c>
      <c r="I53" s="39">
        <f t="shared" si="7"/>
        <v>5.4232804232804233</v>
      </c>
      <c r="J53" s="5" t="s">
        <v>4</v>
      </c>
      <c r="K53" s="5"/>
      <c r="L53" s="10"/>
      <c r="M53" s="10"/>
      <c r="N53" s="10"/>
    </row>
    <row r="54" spans="1:14" ht="27.75" customHeight="1" thickBot="1">
      <c r="A54" s="73" t="s">
        <v>29</v>
      </c>
      <c r="B54" s="73"/>
      <c r="C54" s="73"/>
      <c r="D54" s="73"/>
      <c r="E54" s="74"/>
      <c r="F54" s="21">
        <f>B10/B43</f>
        <v>6.6744945315633863</v>
      </c>
      <c r="G54" s="7">
        <f t="shared" ref="G54:I54" si="8">C10/C43</f>
        <v>7.2250357811295824</v>
      </c>
      <c r="H54" s="7">
        <f t="shared" si="8"/>
        <v>6.3261960534838826</v>
      </c>
      <c r="I54" s="60">
        <f t="shared" si="8"/>
        <v>6.8066813941854347</v>
      </c>
      <c r="J54" s="5" t="s">
        <v>4</v>
      </c>
      <c r="K54" s="5"/>
      <c r="L54" s="10"/>
      <c r="M54" s="10"/>
      <c r="N54" s="10"/>
    </row>
    <row r="55" spans="1:14">
      <c r="A55" s="5"/>
      <c r="B55" s="5"/>
      <c r="C55" s="5"/>
      <c r="D55" s="5"/>
      <c r="E55" s="5"/>
      <c r="F55" s="5"/>
      <c r="G55" s="5"/>
      <c r="H55" s="5"/>
      <c r="I55" s="5"/>
      <c r="J55" s="10"/>
      <c r="K55" s="10"/>
      <c r="L55" s="10"/>
      <c r="M55" s="10"/>
      <c r="N55" s="10"/>
    </row>
    <row r="56" spans="1:14">
      <c r="A56" s="5"/>
      <c r="B56" s="5"/>
      <c r="C56" s="5"/>
      <c r="D56" s="5"/>
      <c r="E56" s="5"/>
      <c r="F56" s="5"/>
      <c r="G56" s="5"/>
      <c r="H56" s="5"/>
      <c r="I56" s="5"/>
      <c r="J56" s="10"/>
      <c r="K56" s="10"/>
      <c r="L56" s="10"/>
      <c r="M56" s="10"/>
      <c r="N56" s="10"/>
    </row>
    <row r="57" spans="1:14">
      <c r="A57" s="5"/>
      <c r="B57" s="5"/>
      <c r="C57" s="5"/>
      <c r="D57" s="5"/>
      <c r="E57" s="5"/>
      <c r="F57" s="5"/>
      <c r="G57" s="5"/>
      <c r="H57" s="5"/>
      <c r="I57" s="5"/>
      <c r="J57" s="10"/>
      <c r="K57" s="10"/>
      <c r="L57" s="10"/>
      <c r="M57" s="10"/>
      <c r="N57" s="10"/>
    </row>
    <row r="58" spans="1:14">
      <c r="A58" s="5"/>
      <c r="B58" s="5"/>
      <c r="C58" s="5"/>
      <c r="D58" s="5"/>
      <c r="E58" s="5"/>
      <c r="F58" s="5"/>
      <c r="G58" s="5"/>
      <c r="H58" s="5"/>
      <c r="I58" s="5"/>
      <c r="J58" s="10"/>
      <c r="K58" s="10"/>
      <c r="L58" s="10"/>
      <c r="M58" s="10"/>
      <c r="N58" s="10"/>
    </row>
    <row r="59" spans="1:14">
      <c r="A59" s="5"/>
      <c r="B59" s="5"/>
      <c r="C59" s="5"/>
      <c r="D59" s="5"/>
      <c r="E59" s="5"/>
      <c r="F59" s="5"/>
      <c r="G59" s="5"/>
      <c r="H59" s="5"/>
      <c r="I59" s="5"/>
      <c r="J59" s="10"/>
      <c r="K59" s="10"/>
      <c r="L59" s="10"/>
      <c r="M59" s="10"/>
      <c r="N59" s="10"/>
    </row>
    <row r="60" spans="1:14">
      <c r="A60" s="1"/>
      <c r="B60" s="1"/>
      <c r="C60" s="1"/>
      <c r="D60" s="1"/>
      <c r="E60" s="1"/>
      <c r="F60" s="1"/>
      <c r="G60" s="1"/>
      <c r="H60" s="1"/>
      <c r="I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  <row r="70" spans="1:9">
      <c r="A70" s="1"/>
      <c r="B70" s="1"/>
      <c r="C70" s="1"/>
      <c r="D70" s="1"/>
      <c r="E70" s="1"/>
      <c r="F70" s="1"/>
      <c r="G70" s="1"/>
      <c r="H70" s="1"/>
      <c r="I70" s="1"/>
    </row>
    <row r="71" spans="1:9">
      <c r="A71" s="1"/>
      <c r="B71" s="1"/>
      <c r="C71" s="1"/>
      <c r="D71" s="1"/>
      <c r="E71" s="1"/>
      <c r="F71" s="1"/>
      <c r="G71" s="1"/>
      <c r="H71" s="1"/>
      <c r="I71" s="1"/>
    </row>
    <row r="72" spans="1:9">
      <c r="A72" s="1"/>
      <c r="B72" s="1"/>
      <c r="C72" s="1"/>
      <c r="D72" s="1"/>
      <c r="E72" s="1"/>
      <c r="F72" s="1"/>
      <c r="G72" s="1"/>
      <c r="H72" s="1"/>
      <c r="I72" s="1"/>
    </row>
    <row r="73" spans="1:9">
      <c r="A73" s="1"/>
      <c r="B73" s="1"/>
      <c r="C73" s="1"/>
      <c r="D73" s="1"/>
      <c r="E73" s="1"/>
      <c r="F73" s="1"/>
      <c r="G73" s="1"/>
      <c r="H73" s="1"/>
      <c r="I73" s="1"/>
    </row>
    <row r="74" spans="1:9">
      <c r="A74" s="1"/>
      <c r="B74" s="1"/>
      <c r="C74" s="1"/>
      <c r="D74" s="1"/>
      <c r="E74" s="1"/>
      <c r="F74" s="1"/>
      <c r="G74" s="1"/>
      <c r="H74" s="1"/>
      <c r="I74" s="1"/>
    </row>
  </sheetData>
  <mergeCells count="12">
    <mergeCell ref="A1:H1"/>
    <mergeCell ref="B4:E4"/>
    <mergeCell ref="B14:E14"/>
    <mergeCell ref="C24:F24"/>
    <mergeCell ref="A24:B25"/>
    <mergeCell ref="A4:A5"/>
    <mergeCell ref="A14:A15"/>
    <mergeCell ref="A35:A36"/>
    <mergeCell ref="F51:I51"/>
    <mergeCell ref="B35:E35"/>
    <mergeCell ref="A54:E54"/>
    <mergeCell ref="A53:E53"/>
  </mergeCells>
  <pageMargins left="0.7" right="0.7" top="0.75" bottom="0.75" header="0.3" footer="0.3"/>
  <pageSetup paperSize="9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7" sqref="B27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2010-01-27T21:13:59Z</dcterms:modified>
</cp:coreProperties>
</file>